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4515" windowHeight="366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26" i="1"/>
  <c r="G32"/>
  <c r="G31"/>
  <c r="G19"/>
  <c r="H19"/>
  <c r="D20"/>
  <c r="B19"/>
  <c r="B20" s="1"/>
  <c r="F4"/>
  <c r="B6" s="1"/>
  <c r="B21" l="1"/>
  <c r="B22" s="1"/>
  <c r="B23" s="1"/>
  <c r="B28" s="1"/>
  <c r="G25" s="1"/>
  <c r="G27" s="1"/>
</calcChain>
</file>

<file path=xl/sharedStrings.xml><?xml version="1.0" encoding="utf-8"?>
<sst xmlns="http://schemas.openxmlformats.org/spreadsheetml/2006/main" count="32" uniqueCount="26">
  <si>
    <t>a)    1MMbtu: 27,096 m3</t>
  </si>
  <si>
    <t>b)    453.000.000 m3 por año</t>
  </si>
  <si>
    <t>c)    Precio 2º año: por MMbtu u$s 1,80 + 20% ofrecido por la empresa, es decir, u$s 2,16 por MMbtu.</t>
  </si>
  <si>
    <t>( b / a ) *c = importe a abonar por el segundo año</t>
  </si>
  <si>
    <t>TOTAL:</t>
  </si>
  <si>
    <t>TEA = (1 + TNA / n)  - 1</t>
  </si>
  <si>
    <t xml:space="preserve">                         n</t>
  </si>
  <si>
    <t>TEA=</t>
  </si>
  <si>
    <r>
      <t>TEA:</t>
    </r>
    <r>
      <rPr>
        <sz val="11"/>
        <color theme="1"/>
        <rFont val="Arial"/>
        <family val="2"/>
      </rPr>
      <t xml:space="preserve"> tasa efectiva anual</t>
    </r>
  </si>
  <si>
    <r>
      <t>TNA:</t>
    </r>
    <r>
      <rPr>
        <sz val="11"/>
        <color theme="1"/>
        <rFont val="Arial"/>
        <family val="2"/>
      </rPr>
      <t xml:space="preserve"> tasa nominal anual</t>
    </r>
  </si>
  <si>
    <r>
      <t>n:</t>
    </r>
    <r>
      <rPr>
        <sz val="11"/>
        <color theme="1"/>
        <rFont val="Arial"/>
        <family val="2"/>
      </rPr>
      <t xml:space="preserve"> frecuencia de capitalización (días)</t>
    </r>
  </si>
  <si>
    <r>
      <t>i:</t>
    </r>
    <r>
      <rPr>
        <sz val="11"/>
        <color theme="1"/>
        <rFont val="Arial"/>
        <family val="2"/>
      </rPr>
      <t xml:space="preserve"> tasa de interés </t>
    </r>
  </si>
  <si>
    <r>
      <t>Co:</t>
    </r>
    <r>
      <rPr>
        <sz val="11"/>
        <color theme="1"/>
        <rFont val="Arial"/>
        <family val="2"/>
      </rPr>
      <t xml:space="preserve"> capital original</t>
    </r>
  </si>
  <si>
    <r>
      <t>Ct:</t>
    </r>
    <r>
      <rPr>
        <sz val="11"/>
        <color theme="1"/>
        <rFont val="Arial"/>
        <family val="2"/>
      </rPr>
      <t xml:space="preserve"> capital total (Co + intereses)    </t>
    </r>
  </si>
  <si>
    <t>INTERES SEGÚN TASA LIBOR</t>
  </si>
  <si>
    <t>TASA LIBOR AL 29/03</t>
  </si>
  <si>
    <t>FRECUENCIA DE CAPITALIZACION</t>
  </si>
  <si>
    <t xml:space="preserve">Ct = Co * (1 + i) </t>
  </si>
  <si>
    <t xml:space="preserve">                                                   n</t>
  </si>
  <si>
    <t>Ct=</t>
  </si>
  <si>
    <t>TRES PUNTOS DE INTERES ANUAL</t>
  </si>
  <si>
    <t xml:space="preserve">Ct = </t>
  </si>
  <si>
    <t>TASA ANUAL</t>
  </si>
  <si>
    <t>INTERES</t>
  </si>
  <si>
    <t>POTENCIAS</t>
  </si>
  <si>
    <t>INTERES POR DIFERENCIA</t>
  </si>
</sst>
</file>

<file path=xl/styles.xml><?xml version="1.0" encoding="utf-8"?>
<styleSheet xmlns="http://schemas.openxmlformats.org/spreadsheetml/2006/main">
  <numFmts count="3">
    <numFmt numFmtId="164" formatCode="&quot;$&quot;\ #,##0.00"/>
    <numFmt numFmtId="165" formatCode="0.0000000000000000000000"/>
    <numFmt numFmtId="170" formatCode="0.0000000000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5" fillId="2" borderId="0" xfId="0" applyFont="1" applyFill="1"/>
    <xf numFmtId="0" fontId="6" fillId="0" borderId="0" xfId="0" applyFont="1"/>
    <xf numFmtId="0" fontId="4" fillId="0" borderId="0" xfId="0" applyFont="1"/>
    <xf numFmtId="0" fontId="5" fillId="3" borderId="0" xfId="0" applyFont="1" applyFill="1"/>
    <xf numFmtId="0" fontId="4" fillId="0" borderId="0" xfId="0" applyFont="1" applyAlignment="1">
      <alignment horizontal="left"/>
    </xf>
    <xf numFmtId="0" fontId="1" fillId="0" borderId="0" xfId="0" applyFont="1"/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3" fillId="0" borderId="5" xfId="0" applyFont="1" applyBorder="1"/>
    <xf numFmtId="0" fontId="0" fillId="0" borderId="5" xfId="0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/>
    </xf>
    <xf numFmtId="0" fontId="1" fillId="2" borderId="0" xfId="0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5" fillId="2" borderId="0" xfId="0" applyNumberFormat="1" applyFont="1" applyFill="1"/>
    <xf numFmtId="164" fontId="1" fillId="2" borderId="0" xfId="0" applyNumberFormat="1" applyFont="1" applyFill="1" applyBorder="1" applyAlignment="1">
      <alignment horizontal="left"/>
    </xf>
    <xf numFmtId="0" fontId="0" fillId="0" borderId="2" xfId="0" applyBorder="1"/>
    <xf numFmtId="0" fontId="6" fillId="0" borderId="3" xfId="0" applyFont="1" applyBorder="1" applyAlignment="1">
      <alignment horizontal="justify"/>
    </xf>
    <xf numFmtId="0" fontId="0" fillId="0" borderId="3" xfId="0" applyBorder="1"/>
    <xf numFmtId="0" fontId="0" fillId="0" borderId="4" xfId="0" applyBorder="1"/>
    <xf numFmtId="0" fontId="6" fillId="0" borderId="0" xfId="0" applyFont="1" applyBorder="1"/>
    <xf numFmtId="0" fontId="3" fillId="0" borderId="0" xfId="0" applyFont="1" applyBorder="1"/>
    <xf numFmtId="2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0" fillId="0" borderId="10" xfId="0" applyBorder="1"/>
    <xf numFmtId="0" fontId="0" fillId="0" borderId="1" xfId="0" applyBorder="1"/>
    <xf numFmtId="0" fontId="0" fillId="0" borderId="12" xfId="0" applyBorder="1"/>
    <xf numFmtId="0" fontId="0" fillId="0" borderId="14" xfId="0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2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4" borderId="1" xfId="0" applyFill="1" applyBorder="1"/>
    <xf numFmtId="170" fontId="0" fillId="0" borderId="0" xfId="0" applyNumberFormat="1"/>
    <xf numFmtId="0" fontId="1" fillId="4" borderId="0" xfId="0" applyFont="1" applyFill="1" applyBorder="1" applyAlignment="1">
      <alignment vertical="center"/>
    </xf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18</xdr:row>
      <xdr:rowOff>47625</xdr:rowOff>
    </xdr:from>
    <xdr:to>
      <xdr:col>3</xdr:col>
      <xdr:colOff>38100</xdr:colOff>
      <xdr:row>21</xdr:row>
      <xdr:rowOff>180975</xdr:rowOff>
    </xdr:to>
    <xdr:sp macro="" textlink="">
      <xdr:nvSpPr>
        <xdr:cNvPr id="2" name="1 Cerrar llave"/>
        <xdr:cNvSpPr/>
      </xdr:nvSpPr>
      <xdr:spPr>
        <a:xfrm>
          <a:off x="1866900" y="3286125"/>
          <a:ext cx="762000" cy="7048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7"/>
  <sheetViews>
    <sheetView tabSelected="1" workbookViewId="0">
      <selection activeCell="A16" sqref="A16:D16"/>
    </sheetView>
  </sheetViews>
  <sheetFormatPr baseColWidth="10" defaultRowHeight="15"/>
  <cols>
    <col min="2" max="2" width="16" customWidth="1"/>
    <col min="4" max="4" width="14.140625" bestFit="1" customWidth="1"/>
    <col min="5" max="5" width="10.5703125" customWidth="1"/>
    <col min="6" max="6" width="6" customWidth="1"/>
    <col min="7" max="7" width="28.28515625" customWidth="1"/>
    <col min="9" max="9" width="14.5703125" bestFit="1" customWidth="1"/>
    <col min="10" max="10" width="14.42578125" customWidth="1"/>
    <col min="11" max="11" width="14.28515625" customWidth="1"/>
    <col min="13" max="13" width="24.85546875" bestFit="1" customWidth="1"/>
  </cols>
  <sheetData>
    <row r="1" spans="1:8">
      <c r="A1" t="s">
        <v>0</v>
      </c>
    </row>
    <row r="2" spans="1:8">
      <c r="A2" t="s">
        <v>1</v>
      </c>
    </row>
    <row r="3" spans="1:8">
      <c r="A3" t="s">
        <v>2</v>
      </c>
    </row>
    <row r="4" spans="1:8">
      <c r="A4" t="s">
        <v>3</v>
      </c>
      <c r="F4" s="5">
        <f>(453000000/27.096)</f>
        <v>16718334.809565987</v>
      </c>
    </row>
    <row r="6" spans="1:8">
      <c r="A6" s="6" t="s">
        <v>4</v>
      </c>
      <c r="B6" s="26">
        <f>(F4*2.16)</f>
        <v>36111603.188662536</v>
      </c>
    </row>
    <row r="7" spans="1:8">
      <c r="A7" s="9"/>
      <c r="B7" s="9"/>
    </row>
    <row r="8" spans="1:8" ht="15.75" thickBot="1">
      <c r="A8" s="10" t="s">
        <v>8</v>
      </c>
      <c r="B8" s="10"/>
      <c r="C8" s="10"/>
    </row>
    <row r="9" spans="1:8" ht="15.75" thickBot="1">
      <c r="A9" s="10" t="s">
        <v>9</v>
      </c>
      <c r="B9" s="10"/>
      <c r="C9" s="10"/>
      <c r="G9" s="39" t="s">
        <v>15</v>
      </c>
      <c r="H9" s="40">
        <v>0.73340000000000005</v>
      </c>
    </row>
    <row r="10" spans="1:8" ht="15.75" thickBot="1">
      <c r="A10" s="46"/>
      <c r="B10" s="46"/>
      <c r="C10" s="46"/>
      <c r="G10" s="28" t="s">
        <v>22</v>
      </c>
      <c r="H10" s="41">
        <v>3</v>
      </c>
    </row>
    <row r="11" spans="1:8" ht="15.75" thickBot="1">
      <c r="A11" s="10" t="s">
        <v>10</v>
      </c>
      <c r="B11" s="10"/>
      <c r="C11" s="10"/>
      <c r="G11" s="43" t="s">
        <v>16</v>
      </c>
      <c r="H11" s="41">
        <v>180</v>
      </c>
    </row>
    <row r="12" spans="1:8" ht="15.75" thickBot="1">
      <c r="A12" s="10" t="s">
        <v>11</v>
      </c>
      <c r="B12" s="10"/>
      <c r="C12" s="10"/>
      <c r="G12" s="44"/>
      <c r="H12" s="40">
        <v>95</v>
      </c>
    </row>
    <row r="13" spans="1:8" ht="15.75" thickBot="1">
      <c r="A13" s="10" t="s">
        <v>12</v>
      </c>
      <c r="B13" s="10"/>
      <c r="C13" s="10"/>
      <c r="G13" s="45"/>
      <c r="H13" s="42">
        <v>360</v>
      </c>
    </row>
    <row r="14" spans="1:8">
      <c r="A14" s="10" t="s">
        <v>13</v>
      </c>
      <c r="B14" s="10"/>
      <c r="C14" s="10"/>
    </row>
    <row r="15" spans="1:8" ht="15.75" thickBot="1"/>
    <row r="16" spans="1:8" ht="15.75" thickBot="1">
      <c r="A16" s="12" t="s">
        <v>14</v>
      </c>
      <c r="B16" s="13"/>
      <c r="C16" s="13"/>
      <c r="D16" s="14"/>
      <c r="E16" s="36"/>
      <c r="F16" s="37" t="s">
        <v>20</v>
      </c>
      <c r="G16" s="38"/>
      <c r="H16" s="31"/>
    </row>
    <row r="17" spans="1:13" ht="15.75" thickBot="1">
      <c r="A17" s="28"/>
      <c r="B17" s="29" t="s">
        <v>6</v>
      </c>
      <c r="C17" s="30"/>
      <c r="D17" s="31"/>
      <c r="E17" s="16"/>
      <c r="F17" s="15"/>
      <c r="G17" s="32" t="s">
        <v>18</v>
      </c>
      <c r="H17" s="17"/>
    </row>
    <row r="18" spans="1:13" ht="15.75" thickBot="1">
      <c r="A18" s="18" t="s">
        <v>5</v>
      </c>
      <c r="B18" s="16"/>
      <c r="C18" s="16"/>
      <c r="D18" s="17"/>
      <c r="E18" s="16"/>
      <c r="F18" s="15"/>
      <c r="G18" s="33" t="s">
        <v>17</v>
      </c>
      <c r="H18" s="51" t="s">
        <v>23</v>
      </c>
    </row>
    <row r="19" spans="1:13">
      <c r="A19" s="19" t="s">
        <v>7</v>
      </c>
      <c r="B19" s="16">
        <f>1+(H9/H11)</f>
        <v>1.0040744444444445</v>
      </c>
      <c r="C19" s="16"/>
      <c r="D19" s="17"/>
      <c r="E19" s="16"/>
      <c r="F19" s="21" t="s">
        <v>21</v>
      </c>
      <c r="G19" s="27">
        <f>B6*(POWER((1+H19),H12))</f>
        <v>36398609.32251811</v>
      </c>
      <c r="H19" s="48">
        <f>0.03*1/360</f>
        <v>8.3333333333333331E-5</v>
      </c>
    </row>
    <row r="20" spans="1:13" ht="15.75" thickBot="1">
      <c r="A20" s="19" t="s">
        <v>7</v>
      </c>
      <c r="B20" s="16">
        <f>POWER(B19, 180)</f>
        <v>2.0790476894800931</v>
      </c>
      <c r="C20" s="16"/>
      <c r="D20" s="20">
        <f>(POWER((1+H9/H11), H11)-1)-1</f>
        <v>7.9047689480093108E-2</v>
      </c>
      <c r="E20" s="35"/>
      <c r="F20" s="23"/>
      <c r="G20" s="49"/>
      <c r="H20" s="50"/>
      <c r="J20" s="3"/>
    </row>
    <row r="21" spans="1:13">
      <c r="A21" s="19" t="s">
        <v>7</v>
      </c>
      <c r="B21" s="16">
        <f>(B20-1)</f>
        <v>1.0790476894800931</v>
      </c>
      <c r="C21" s="16"/>
      <c r="D21" s="20"/>
      <c r="E21" s="35"/>
      <c r="G21" s="34"/>
      <c r="H21" s="16"/>
      <c r="J21" s="7"/>
    </row>
    <row r="22" spans="1:13">
      <c r="A22" s="19" t="s">
        <v>7</v>
      </c>
      <c r="B22" s="16">
        <f>(B21-1)</f>
        <v>7.9047689480093108E-2</v>
      </c>
      <c r="C22" s="16"/>
      <c r="D22" s="17"/>
      <c r="E22" s="16"/>
      <c r="G22" s="16"/>
      <c r="H22" s="16"/>
      <c r="J22" s="3"/>
    </row>
    <row r="23" spans="1:13">
      <c r="A23" s="21" t="s">
        <v>7</v>
      </c>
      <c r="B23" s="22">
        <f>(B22*1/H11)</f>
        <v>4.3915383044496173E-4</v>
      </c>
      <c r="C23" s="16"/>
      <c r="D23" s="17"/>
      <c r="E23" s="16"/>
      <c r="G23" s="47"/>
      <c r="H23" s="16"/>
      <c r="J23" s="3"/>
    </row>
    <row r="24" spans="1:13" ht="15.75" thickBot="1">
      <c r="A24" s="23"/>
      <c r="B24" s="24"/>
      <c r="C24" s="24"/>
      <c r="D24" s="25"/>
      <c r="E24" s="16"/>
      <c r="G24" s="53" t="s">
        <v>25</v>
      </c>
      <c r="H24" s="16"/>
      <c r="J24" s="7"/>
    </row>
    <row r="25" spans="1:13">
      <c r="A25" s="15"/>
      <c r="B25" s="16"/>
      <c r="C25" s="16"/>
      <c r="D25" s="17"/>
      <c r="E25" s="16"/>
      <c r="G25" s="1">
        <f>B28-B6</f>
        <v>1538085.5723839328</v>
      </c>
      <c r="J25" s="3"/>
    </row>
    <row r="26" spans="1:13">
      <c r="A26" s="15"/>
      <c r="B26" s="32" t="s">
        <v>18</v>
      </c>
      <c r="C26" s="16"/>
      <c r="D26" s="17"/>
      <c r="E26" s="16"/>
      <c r="G26" s="1">
        <f>G19-B6</f>
        <v>287006.13385557383</v>
      </c>
      <c r="J26" s="3"/>
    </row>
    <row r="27" spans="1:13">
      <c r="A27" s="15"/>
      <c r="B27" s="33" t="s">
        <v>17</v>
      </c>
      <c r="C27" s="16"/>
      <c r="D27" s="17"/>
      <c r="E27" s="16"/>
      <c r="G27" s="54">
        <f>SUM(G25:G26)</f>
        <v>1825091.7062395066</v>
      </c>
      <c r="J27" s="7"/>
    </row>
    <row r="28" spans="1:13">
      <c r="A28" s="21" t="s">
        <v>19</v>
      </c>
      <c r="B28" s="27">
        <f>B6*(POWER((1+B23),H12))</f>
        <v>37649688.761046469</v>
      </c>
      <c r="C28" s="16"/>
      <c r="D28" s="17"/>
      <c r="E28" s="16"/>
      <c r="J28" s="8"/>
      <c r="M28" s="2"/>
    </row>
    <row r="29" spans="1:13" ht="15.75" thickBot="1">
      <c r="A29" s="23"/>
      <c r="B29" s="24"/>
      <c r="C29" s="24"/>
      <c r="D29" s="25"/>
      <c r="E29" s="16"/>
      <c r="I29" s="8"/>
    </row>
    <row r="30" spans="1:13">
      <c r="G30" s="11" t="s">
        <v>24</v>
      </c>
    </row>
    <row r="31" spans="1:13">
      <c r="G31">
        <f>POWER(1.000449512,H12)</f>
        <v>1.0436185456626494</v>
      </c>
    </row>
    <row r="32" spans="1:13">
      <c r="G32" s="52">
        <f>POWER((1+H19),H12)</f>
        <v>1.0079477538661501</v>
      </c>
    </row>
    <row r="39" spans="2:11">
      <c r="D39" s="1"/>
      <c r="E39" s="1"/>
      <c r="F39" s="1"/>
      <c r="J39" s="1"/>
      <c r="K39" s="1"/>
    </row>
    <row r="42" spans="2:11">
      <c r="B42" s="4"/>
      <c r="C42" s="4"/>
      <c r="D42" s="4"/>
      <c r="E42" s="4"/>
      <c r="F42" s="4"/>
      <c r="G42" s="4"/>
    </row>
    <row r="43" spans="2:11">
      <c r="B43" s="4"/>
      <c r="C43" s="4"/>
      <c r="D43" s="4"/>
      <c r="E43" s="4"/>
      <c r="F43" s="4"/>
      <c r="G43" s="4"/>
    </row>
    <row r="44" spans="2:11">
      <c r="B44" s="4"/>
      <c r="C44" s="4"/>
      <c r="D44" s="4"/>
      <c r="E44" s="4"/>
      <c r="F44" s="4"/>
      <c r="G44" s="4"/>
    </row>
    <row r="45" spans="2:11">
      <c r="B45" s="4"/>
      <c r="C45" s="4"/>
      <c r="D45" s="4"/>
      <c r="E45" s="4"/>
      <c r="F45" s="4"/>
      <c r="G45" s="4"/>
    </row>
    <row r="46" spans="2:11">
      <c r="B46" s="4"/>
      <c r="C46" s="4"/>
      <c r="D46" s="4"/>
      <c r="E46" s="4"/>
      <c r="F46" s="4"/>
      <c r="G46" s="4"/>
    </row>
    <row r="47" spans="2:11">
      <c r="B47" s="4"/>
      <c r="C47" s="4"/>
      <c r="D47" s="4"/>
      <c r="E47" s="4"/>
      <c r="F47" s="4"/>
      <c r="G47" s="4"/>
    </row>
  </sheetData>
  <mergeCells count="16">
    <mergeCell ref="F16:G16"/>
    <mergeCell ref="G11:G13"/>
    <mergeCell ref="A13:C13"/>
    <mergeCell ref="A14:C14"/>
    <mergeCell ref="D20:D21"/>
    <mergeCell ref="A16:D16"/>
    <mergeCell ref="A9:C9"/>
    <mergeCell ref="A8:C8"/>
    <mergeCell ref="A11:C11"/>
    <mergeCell ref="A12:C12"/>
    <mergeCell ref="B44:G44"/>
    <mergeCell ref="B42:G42"/>
    <mergeCell ref="B43:G43"/>
    <mergeCell ref="B45:G45"/>
    <mergeCell ref="B46:G46"/>
    <mergeCell ref="B47:G4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Veronica Luna</dc:creator>
  <cp:lastModifiedBy>Maria Veronica Luna</cp:lastModifiedBy>
  <cp:lastPrinted>2012-04-09T14:18:54Z</cp:lastPrinted>
  <dcterms:created xsi:type="dcterms:W3CDTF">2012-04-04T00:29:34Z</dcterms:created>
  <dcterms:modified xsi:type="dcterms:W3CDTF">2012-04-09T16:21:01Z</dcterms:modified>
</cp:coreProperties>
</file>